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6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5" i="1"/>
  <c r="H54"/>
  <c r="H53"/>
  <c r="H52"/>
  <c r="H51"/>
  <c r="H50"/>
  <c r="H49"/>
  <c r="H48"/>
  <c r="H47"/>
  <c r="H46"/>
  <c r="H45"/>
  <c r="H44"/>
  <c r="H43"/>
  <c r="H41"/>
  <c r="H40"/>
  <c r="H39"/>
  <c r="H38"/>
  <c r="H37"/>
  <c r="H36"/>
  <c r="H35"/>
  <c r="H34"/>
  <c r="H33"/>
  <c r="H32"/>
  <c r="E31"/>
  <c r="H31" s="1"/>
  <c r="H30"/>
  <c r="H29"/>
  <c r="H27"/>
  <c r="E26"/>
  <c r="H26" s="1"/>
  <c r="H25"/>
  <c r="H24"/>
  <c r="E23"/>
  <c r="H23" s="1"/>
  <c r="E22"/>
  <c r="H22" s="1"/>
  <c r="E21"/>
  <c r="H21" s="1"/>
  <c r="E20"/>
  <c r="H20" s="1"/>
  <c r="E19"/>
  <c r="H19" s="1"/>
  <c r="H18"/>
  <c r="E17"/>
  <c r="H17" s="1"/>
  <c r="H16"/>
  <c r="H14"/>
  <c r="E13"/>
  <c r="H13" s="1"/>
  <c r="E12"/>
  <c r="H12" s="1"/>
  <c r="H11"/>
  <c r="H10"/>
  <c r="E9"/>
  <c r="H9" s="1"/>
  <c r="E8"/>
  <c r="H8" s="1"/>
  <c r="E7"/>
  <c r="H7" s="1"/>
  <c r="H6"/>
  <c r="H5"/>
  <c r="H4"/>
  <c r="H3"/>
</calcChain>
</file>

<file path=xl/comments1.xml><?xml version="1.0" encoding="utf-8"?>
<comments xmlns="http://schemas.openxmlformats.org/spreadsheetml/2006/main">
  <authors>
    <author>Michael Johnson</author>
  </authors>
  <commentList>
    <comment ref="D3" authorId="0">
      <text>
        <r>
          <rPr>
            <sz val="8"/>
            <color indexed="81"/>
            <rFont val="Tahoma"/>
            <family val="2"/>
          </rPr>
          <t xml:space="preserve">500 - NTS 04.11.12
</t>
        </r>
      </text>
    </comment>
    <comment ref="D4" authorId="0">
      <text>
        <r>
          <rPr>
            <sz val="8"/>
            <color indexed="81"/>
            <rFont val="Tahoma"/>
            <family val="2"/>
          </rPr>
          <t xml:space="preserve">500 - RC Tom Taw 28.10.12
500 - 4YC Jason Langston 28.10.12
500 - RC Marlon Van Der Sander 25.11.12
500 - RCR 25.11.12
500 - RC Jason Langston 20.01.13
500 - RC Jamie Devonshire 20.01.13
1000- 8 Disc Pts Jason langston 20.01.13
6100 - Disc Pts Over 25
500 - 4YC Ned Millington 16.03.13
500 - NTS 16.03.13
500 - 4YC Timothy Phillips 14.04.13
500 - 4YC Wan Pak Wai 14.04.13 </t>
        </r>
      </text>
    </comment>
    <comment ref="G4" authorId="0">
      <text>
        <r>
          <rPr>
            <sz val="8"/>
            <color indexed="81"/>
            <rFont val="Tahoma"/>
            <family val="2"/>
          </rPr>
          <t>100 - 02.08.12
10000 - 06.11.12
7200 - 18.12.13
8000 - 30.01.13
3400 - 16.04.13</t>
        </r>
      </text>
    </comment>
    <comment ref="D5" authorId="0">
      <text>
        <r>
          <rPr>
            <sz val="8"/>
            <color indexed="81"/>
            <rFont val="Tahoma"/>
            <family val="2"/>
          </rPr>
          <t>1300 - Disc Pts Over 25
500 - RC Marc Nielson 04.05.13</t>
        </r>
      </text>
    </comment>
    <comment ref="G5" authorId="0">
      <text>
        <r>
          <rPr>
            <sz val="8"/>
            <color indexed="81"/>
            <rFont val="Tahoma"/>
            <family val="2"/>
          </rPr>
          <t>10000 - 06.11.12
8000 - 30.01.13
1600 - 16.04.13</t>
        </r>
      </text>
    </comment>
    <comment ref="D6" authorId="0">
      <text>
        <r>
          <rPr>
            <sz val="8"/>
            <color indexed="81"/>
            <rFont val="Tahoma"/>
            <family val="2"/>
          </rPr>
          <t>100 - TS 07.10.12
100 - TS 14.10.12
100 - TS 04.11.12
500 - RC Jan Souleyman 06.02.13
100 - TS 13.01.13
100 - TS 20.01.13
500 - 4YC Billy Dulieu 16.03.13
1700 - Disc Pts Over 25
100 - TS 07.04.13
500 - NTS 28.04.13
500 - 4YC 04.05.13</t>
        </r>
      </text>
    </comment>
    <comment ref="G6" authorId="0">
      <text>
        <r>
          <rPr>
            <sz val="8"/>
            <color indexed="81"/>
            <rFont val="Tahoma"/>
            <family val="2"/>
          </rPr>
          <t>800 - 19.07.12
10000 - 06.11.12
1000 - 09.01.13
8000 - 30.01.13
1700 - 17.04.13
300 - 27.04.13</t>
        </r>
      </text>
    </comment>
    <comment ref="D7" authorId="0">
      <text>
        <r>
          <rPr>
            <sz val="8"/>
            <color indexed="81"/>
            <rFont val="Tahoma"/>
            <family val="2"/>
          </rPr>
          <t>100 - TS 14.10.12
100 - TS 21.10.12
100 - TS 28.10.12
100 - SMS 25.11.12
500 - 4YC John Rammage 25.11.12
100 - TS 06.01.13
500 - 4YC Martin Rigby 13.01.13
100 - TS 20.01.13
2100 - Disc Pts over 25
500 - RC Vernon Small 16.03.2013
100 - TS 14.04.13
100 - SMS 14.04.13</t>
        </r>
      </text>
    </comment>
    <comment ref="G7" authorId="0">
      <text>
        <r>
          <rPr>
            <sz val="8"/>
            <color indexed="81"/>
            <rFont val="Tahoma"/>
            <family val="2"/>
          </rPr>
          <t>1479 - 31.08.12
13000 - 18.09.12
500 - 06.11.12
13000 - 30.01.13
14200 - 10.04.13</t>
        </r>
      </text>
    </comment>
    <comment ref="D8" authorId="0">
      <text>
        <r>
          <rPr>
            <sz val="8"/>
            <color indexed="81"/>
            <rFont val="Tahoma"/>
            <family val="2"/>
          </rPr>
          <t>100 - TS 28.10.12
500 - NTS 04.11.12
100 - TS 04.11.12
500 - RC Garcia-Tapia Gorka 25.11.12
100 - TS 06.01.13
500 - RC Thomas Pugh 27.02.13
100 - TS 03.03.13
500 - RCR 16.03.13
100 - TS 21.04.13</t>
        </r>
      </text>
    </comment>
    <comment ref="G8" authorId="0">
      <text>
        <r>
          <rPr>
            <sz val="8"/>
            <color indexed="81"/>
            <rFont val="Tahoma"/>
            <family val="2"/>
          </rPr>
          <t>12550 - 10.10.12
13000 - 08.02.13
12900 - 08.04.13</t>
        </r>
      </text>
    </comment>
    <comment ref="D9" authorId="0">
      <text>
        <r>
          <rPr>
            <sz val="8"/>
            <color indexed="81"/>
            <rFont val="Tahoma"/>
            <family val="2"/>
          </rPr>
          <t xml:space="preserve">500 - RC Gianluca Temperini 07.10.12
500 - RC Mark Eade 25.11.12
500 - RCR 25.11.12
100 - TS 13.01.2012
4900 - Disc Pts over 25
500 - 4YC Paolo Canciani 03.03.13
500 - 4YC Mark Eade 16.03.13
500 - 4YC Colin Spanos
500 - 4YC James Ford 28.04.13
500 - 4YC Marcello Vatola 28.04.13
</t>
        </r>
      </text>
    </comment>
    <comment ref="G9" authorId="0">
      <text>
        <r>
          <rPr>
            <sz val="8"/>
            <color indexed="81"/>
            <rFont val="Tahoma"/>
            <family val="2"/>
          </rPr>
          <t>13000 - 02.02.13
22350 - 15.04.13</t>
        </r>
      </text>
    </comment>
    <comment ref="G10" authorId="0">
      <text>
        <r>
          <rPr>
            <sz val="8"/>
            <color indexed="81"/>
            <rFont val="Tahoma"/>
            <family val="2"/>
          </rPr>
          <t>2000 - 20.07.12
11000 - 28.09.12
11000 - 31.01.13
1000 - 11.04.13</t>
        </r>
      </text>
    </comment>
    <comment ref="D11" authorId="0">
      <text>
        <r>
          <rPr>
            <sz val="8"/>
            <color indexed="81"/>
            <rFont val="Tahoma"/>
            <family val="2"/>
          </rPr>
          <t>500 - RC Malcolm Leigh 16.09.12
500 - NTS 16.03.13</t>
        </r>
      </text>
    </comment>
    <comment ref="G11" authorId="0">
      <text>
        <r>
          <rPr>
            <sz val="8"/>
            <color indexed="81"/>
            <rFont val="Tahoma"/>
            <family val="2"/>
          </rPr>
          <t>1000 - 20.07.12
11000 - 29.09.12
11000 - 31.01.13
1000 - 11.04.13</t>
        </r>
      </text>
    </comment>
    <comment ref="D12" authorId="0">
      <text>
        <r>
          <rPr>
            <sz val="8"/>
            <color indexed="81"/>
            <rFont val="Tahoma"/>
            <family val="2"/>
          </rPr>
          <t>500 - RC Daniel Watts 28.10.12
100 - SMS 25.11.12
500 - 4YC Jim Rowland
500 - 4YC Mark Cameron 27.01.13
500 - 4YC Nick Wilson 03.03.13
100 - SMS 14.04.13
1200 - Disc Pts Over 25</t>
        </r>
      </text>
    </comment>
    <comment ref="G12" authorId="0">
      <text>
        <r>
          <rPr>
            <sz val="8"/>
            <color indexed="81"/>
            <rFont val="Tahoma"/>
            <family val="2"/>
          </rPr>
          <t>5000 - 22.08.12
12000 - 02.10.12
13000 - 04.02.13
15000 - 15.04.13</t>
        </r>
      </text>
    </comment>
    <comment ref="D13" authorId="0">
      <text>
        <r>
          <rPr>
            <sz val="8"/>
            <color indexed="81"/>
            <rFont val="Tahoma"/>
            <family val="2"/>
          </rPr>
          <t>100 - TS 21.10.12
500 - 4YC Paul Lutz 28.10.12
500 - RC Paul Lutz 25.11.12
1000 - 8 Disc Pts Paul Lutz 25.11.12
500 - 4YC David Hanzl
1400 - Disc pts Over 25</t>
        </r>
      </text>
    </comment>
    <comment ref="G13" authorId="0">
      <text>
        <r>
          <rPr>
            <sz val="8"/>
            <color indexed="81"/>
            <rFont val="Tahoma"/>
            <family val="2"/>
          </rPr>
          <t>1500 - 03.07.12
10000 - 17.09.12
10600 - 15.11.12
13000 - 30.01.13
5500 - 05.04.13</t>
        </r>
      </text>
    </comment>
    <comment ref="D14" authorId="0">
      <text>
        <r>
          <rPr>
            <sz val="8"/>
            <color indexed="81"/>
            <rFont val="Tahoma"/>
            <family val="2"/>
          </rPr>
          <t>100 - TS 23.09.12
500 - 4YC Toscan Humberto 02.12.12
500 - 4 YC Bell Bell Ghislain
1000 - Disc Pts Over 25</t>
        </r>
      </text>
    </comment>
    <comment ref="G14" authorId="0">
      <text>
        <r>
          <rPr>
            <sz val="8"/>
            <color indexed="81"/>
            <rFont val="Tahoma"/>
            <family val="2"/>
          </rPr>
          <t>13650 - 03.09.12
100 - 18.11.12
10000 - 19.11.12
8000 - 08.02.13
3000 - 08.02.13
900 - 02.03.13
1300 - 09.04.13</t>
        </r>
      </text>
    </comment>
    <comment ref="D16" authorId="0">
      <text>
        <r>
          <rPr>
            <sz val="8"/>
            <color indexed="81"/>
            <rFont val="Tahoma"/>
            <family val="2"/>
          </rPr>
          <t xml:space="preserve">100 - TS 21.04.13
</t>
        </r>
      </text>
    </comment>
    <comment ref="G16" authorId="0">
      <text>
        <r>
          <rPr>
            <sz val="8"/>
            <color indexed="81"/>
            <rFont val="Tahoma"/>
            <family val="2"/>
          </rPr>
          <t>500 - 28.08.12
10000 - 30.10.12
13000 - 02.02.13
4100 - 03.05.13</t>
        </r>
      </text>
    </comment>
    <comment ref="D17" authorId="0">
      <text>
        <r>
          <rPr>
            <sz val="8"/>
            <color indexed="81"/>
            <rFont val="Tahoma"/>
            <family val="2"/>
          </rPr>
          <t>500 - RC Wong Chun Lung 07.04.13
500 - 4YC Lam Siu Kei Anthony 07.04.13</t>
        </r>
      </text>
    </comment>
    <comment ref="G17" authorId="0">
      <text>
        <r>
          <rPr>
            <sz val="8"/>
            <color indexed="81"/>
            <rFont val="Tahoma"/>
            <family val="2"/>
          </rPr>
          <t>10000 - 27.09.13
13000 - 07.02.13
10500 - 19.04.13</t>
        </r>
      </text>
    </comment>
    <comment ref="D18" authorId="0">
      <text>
        <r>
          <rPr>
            <sz val="8"/>
            <color indexed="81"/>
            <rFont val="Tahoma"/>
            <family val="2"/>
          </rPr>
          <t>500 - RCR 14.10.12
100 - TS 02.12.12
100 - TS 14.04.13</t>
        </r>
      </text>
    </comment>
    <comment ref="G18" authorId="0">
      <text>
        <r>
          <rPr>
            <sz val="8"/>
            <color indexed="81"/>
            <rFont val="Tahoma"/>
            <family val="2"/>
          </rPr>
          <t>1750 - 19.07.12
10000 - 05.10.12
500 - 02.12.12
13000 - 14.02.13
9600 - 15.04.13</t>
        </r>
      </text>
    </comment>
    <comment ref="D19" authorId="0">
      <text>
        <r>
          <rPr>
            <sz val="8"/>
            <color indexed="81"/>
            <rFont val="Tahoma"/>
            <family val="2"/>
          </rPr>
          <t>500 - 4YC Ross Campbell 11.11.12
500 - 4YC Tom Haley 11.11.12
2400 - Disc Pts over 25
500 - NTS 07.04.13
500 - RCR 05.05.13</t>
        </r>
      </text>
    </comment>
    <comment ref="G19" authorId="0">
      <text>
        <r>
          <rPr>
            <sz val="8"/>
            <color indexed="81"/>
            <rFont val="Tahoma"/>
            <family val="2"/>
          </rPr>
          <t>1400 - 03.10.12
8600 - 03.10.12
10000 - 03.10.12
20000 - 30.04.13</t>
        </r>
      </text>
    </comment>
    <comment ref="D20" authorId="0">
      <text>
        <r>
          <rPr>
            <sz val="8"/>
            <color indexed="81"/>
            <rFont val="Tahoma"/>
            <family val="2"/>
          </rPr>
          <t>500 - RC Alan Greenburg 14.10.12
500 - RC Roshan Daswani 28.10.12
500 - RC Alan Greenburg 03.02.13
1000 - 8 Disc Pts Alan Greenburg 03.02.13
500 - RCR Alan Greenburg 03.02.13
500 - 4YC John Thompson</t>
        </r>
      </text>
    </comment>
    <comment ref="G20" authorId="0">
      <text>
        <r>
          <rPr>
            <sz val="8"/>
            <color indexed="81"/>
            <rFont val="Tahoma"/>
            <family val="2"/>
          </rPr>
          <t>14000 - 25.09.12
1000 - 12.11.12
13000 - 31.01.13
15250 - 09.04.13
3000 - 29.04.13</t>
        </r>
      </text>
    </comment>
    <comment ref="D21" authorId="0">
      <text>
        <r>
          <rPr>
            <sz val="8"/>
            <color indexed="81"/>
            <rFont val="Tahoma"/>
            <family val="2"/>
          </rPr>
          <t>100 - TS 18.11.12
500 - 4YC Alexander Welbers
500 - 4YC Andreas Melchart 21.04.13</t>
        </r>
      </text>
    </comment>
    <comment ref="G21" authorId="0">
      <text>
        <r>
          <rPr>
            <sz val="8"/>
            <color indexed="81"/>
            <rFont val="Tahoma"/>
            <family val="2"/>
          </rPr>
          <t>1479 - 13.09.13
10000 - 17.09.12
10000 - 30.01.13
3000 - 30.01.13
10000 - 10.04.13</t>
        </r>
      </text>
    </comment>
    <comment ref="D22" authorId="0">
      <text>
        <r>
          <rPr>
            <sz val="8"/>
            <color indexed="81"/>
            <rFont val="Tahoma"/>
            <family val="2"/>
          </rPr>
          <t xml:space="preserve">500 - RC Sujan Rana 14.10.12
100 - TS 25.11.12
500 - Change TS 06.01.13
</t>
        </r>
      </text>
    </comment>
    <comment ref="G22" authorId="0">
      <text>
        <r>
          <rPr>
            <sz val="8"/>
            <color indexed="81"/>
            <rFont val="Tahoma"/>
            <family val="2"/>
          </rPr>
          <t>11999 - 10.10.12
13000 - 08.02.13
11721 - 08.04.13</t>
        </r>
      </text>
    </comment>
    <comment ref="D23" authorId="0">
      <text>
        <r>
          <rPr>
            <sz val="8"/>
            <color indexed="81"/>
            <rFont val="Tahoma"/>
            <family val="2"/>
          </rPr>
          <t>500 - LTS 09.12.12
100 - SMS 16.12.12
500 - 4YC Ben Beaumont
100 - TS 06.01.13
1000 - RC Michael Charlwood 22.04.12
3500 - Fines &amp; Disc Points 22.04.12
2200 - Disc Pts Over 25
500 - 4YC Leung wai Lun Alan 23.03.13
500 - RC Lester Rosario 07.04.13
500 - 4YC David Robert Rollinson
500 - RCR 07.04.13
100 - TS 21.04.13</t>
        </r>
      </text>
    </comment>
    <comment ref="G23" authorId="0">
      <text>
        <r>
          <rPr>
            <sz val="8"/>
            <color indexed="81"/>
            <rFont val="Tahoma"/>
            <family val="2"/>
          </rPr>
          <t>500 - 07.09.12
20350 - 13.09.12
10000 - 30.11.12
30850 - 10.04.13</t>
        </r>
      </text>
    </comment>
    <comment ref="D24" authorId="0">
      <text>
        <r>
          <rPr>
            <sz val="8"/>
            <color indexed="81"/>
            <rFont val="Tahoma"/>
            <family val="2"/>
          </rPr>
          <t xml:space="preserve">100 - TS 11.11.12
500 - RC Lai Pui Yik 18.11.12
500 - RC Yuen Ka Ho 18.11.12
500 - 4YC Lai Pui Yik 07.04.13
</t>
        </r>
      </text>
    </comment>
    <comment ref="G24" authorId="0">
      <text>
        <r>
          <rPr>
            <sz val="8"/>
            <color indexed="81"/>
            <rFont val="Tahoma"/>
            <family val="2"/>
          </rPr>
          <t xml:space="preserve">1000 - 22.08.12
40112 - 22.08.12
10000 - 18.09.12
1100 - 29.11.13
8000 - 04.02.13
</t>
        </r>
      </text>
    </comment>
    <comment ref="G25" authorId="0">
      <text>
        <r>
          <rPr>
            <sz val="8"/>
            <color indexed="81"/>
            <rFont val="Tahoma"/>
            <family val="2"/>
          </rPr>
          <t>11000 - 25.09.12
10000 - 08.03.13
5000 - 23.04.13</t>
        </r>
      </text>
    </comment>
    <comment ref="D26" authorId="0">
      <text>
        <r>
          <rPr>
            <sz val="8"/>
            <color indexed="81"/>
            <rFont val="Tahoma"/>
            <family val="2"/>
          </rPr>
          <t>500 - RCR 14.10.12
100 - TS 21.10.12
100 - TS 27.01.13
2100 - Disc Pts Over 25
500 - RC Stephen Kelly 06.02.13
500 - 4YC Mike Knowles 03.02.13
1000 - 8 Disc Pts In One Game 06.02.13
500 - LTS 27.02.13
500 - RC Mike Knowles 07.04.13</t>
        </r>
      </text>
    </comment>
    <comment ref="G26" authorId="0">
      <text>
        <r>
          <rPr>
            <sz val="8"/>
            <color indexed="81"/>
            <rFont val="Tahoma"/>
            <family val="2"/>
          </rPr>
          <t>17900 - 01.08.12
11000 - 05.10.12
13000 - 08.02.13
15400 - 19.04.13</t>
        </r>
      </text>
    </comment>
    <comment ref="D27" authorId="0">
      <text>
        <r>
          <rPr>
            <sz val="8"/>
            <color indexed="81"/>
            <rFont val="Tahoma"/>
            <family val="2"/>
          </rPr>
          <t>100 - TS 28.10.12
100 - TS 16.12.12
500 - RC Wong Ping Wah 03.02.13</t>
        </r>
      </text>
    </comment>
    <comment ref="G27" authorId="0">
      <text>
        <r>
          <rPr>
            <sz val="8"/>
            <color indexed="81"/>
            <rFont val="Tahoma"/>
            <family val="2"/>
          </rPr>
          <t>10000 - 05.10.12
100 - 30.11.12
13500 - 06.02.13
100 - 12.04.13</t>
        </r>
      </text>
    </comment>
    <comment ref="G29" authorId="0">
      <text>
        <r>
          <rPr>
            <sz val="8"/>
            <color indexed="81"/>
            <rFont val="Tahoma"/>
            <family val="2"/>
          </rPr>
          <t xml:space="preserve">10500 - 16.10.12
2100 - 06.08.12
13000 - 30.01.13
</t>
        </r>
      </text>
    </comment>
    <comment ref="D30" authorId="0">
      <text>
        <r>
          <rPr>
            <sz val="8"/>
            <color indexed="81"/>
            <rFont val="Tahoma"/>
            <family val="2"/>
          </rPr>
          <t>500 - RC Odame Daniel Kissi 06.01.13
500 - 4YC Ying Ka Chun 13.01.13
500 - 4YC Leung Tsz Chun 07.04.13
1200 - Dsc Pts Over 25
500 - 4YC Wong Tai Yu 28.04.13</t>
        </r>
      </text>
    </comment>
    <comment ref="G30" authorId="0">
      <text>
        <r>
          <rPr>
            <sz val="8"/>
            <color indexed="81"/>
            <rFont val="Tahoma"/>
            <family val="2"/>
          </rPr>
          <t>1000 - 03.07.12
10000 - 28.09.12
1000 - 25.01.13
13000 - 08.02.13
500 - 19.04.13</t>
        </r>
      </text>
    </comment>
    <comment ref="D31" authorId="0">
      <text>
        <r>
          <rPr>
            <sz val="8"/>
            <color indexed="81"/>
            <rFont val="Tahoma"/>
            <family val="2"/>
          </rPr>
          <t xml:space="preserve">500 - RC Dicky Lau 23.09.12
</t>
        </r>
      </text>
    </comment>
    <comment ref="G31" authorId="0">
      <text>
        <r>
          <rPr>
            <sz val="8"/>
            <color indexed="81"/>
            <rFont val="Tahoma"/>
            <family val="2"/>
          </rPr>
          <t>13000 - 30.09.12
13000 - 05.02.13
7750 - 16.04.13</t>
        </r>
      </text>
    </comment>
    <comment ref="D32" authorId="0">
      <text>
        <r>
          <rPr>
            <sz val="8"/>
            <color indexed="81"/>
            <rFont val="Tahoma"/>
            <family val="2"/>
          </rPr>
          <t>500 - RC Chu Ka Pui 09.12.12
1200 - Disc Pts Over 25</t>
        </r>
      </text>
    </comment>
    <comment ref="G32" authorId="0">
      <text>
        <r>
          <rPr>
            <sz val="8"/>
            <color indexed="81"/>
            <rFont val="Tahoma"/>
            <family val="2"/>
          </rPr>
          <t>1000 - 03.07.12
500 - 31.12.12
10000 - 29.09.12
13000 - 07.02.13
1100 - 31.03.13</t>
        </r>
      </text>
    </comment>
    <comment ref="D33" authorId="0">
      <text>
        <r>
          <rPr>
            <sz val="8"/>
            <color indexed="81"/>
            <rFont val="Tahoma"/>
            <family val="2"/>
          </rPr>
          <t>100 - SMS 21.10.12</t>
        </r>
      </text>
    </comment>
    <comment ref="G33" authorId="0">
      <text>
        <r>
          <rPr>
            <sz val="8"/>
            <color indexed="81"/>
            <rFont val="Tahoma"/>
            <family val="2"/>
          </rPr>
          <t xml:space="preserve">1500 - 09.07.12
300 - 07.08.12
300 - 08.08.12
10000 - 12.09.12
13000 - 04.02.13
</t>
        </r>
      </text>
    </comment>
    <comment ref="D34" authorId="0">
      <text>
        <r>
          <rPr>
            <sz val="8"/>
            <color indexed="81"/>
            <rFont val="Tahoma"/>
            <family val="2"/>
          </rPr>
          <t>100 - TS 16.09.12
500 - 4YC Chan Kwun Fung 14.10.12
500 - RC Chan Chi Shing kenneth 05.05.13
500 - NTS 05.05.13</t>
        </r>
      </text>
    </comment>
    <comment ref="G34" authorId="0">
      <text>
        <r>
          <rPr>
            <sz val="8"/>
            <color indexed="81"/>
            <rFont val="Tahoma"/>
            <family val="2"/>
          </rPr>
          <t>1000 - 23.07.12
15100 - 11.10.12
13000 - 04.02.13
3500 - 27.02.13</t>
        </r>
      </text>
    </comment>
    <comment ref="D35" authorId="0">
      <text>
        <r>
          <rPr>
            <sz val="8"/>
            <color indexed="81"/>
            <rFont val="Tahoma"/>
            <family val="2"/>
          </rPr>
          <t>100 - TS 07.10.12
100 - SMS 21.10.12
100 - TS 02.12.12
100 - TS 27.02.13
100 - TS 03.03.13
500 - NTS 07.04.13
100 - TS 21.04.13</t>
        </r>
      </text>
    </comment>
    <comment ref="G35" authorId="0">
      <text>
        <r>
          <rPr>
            <sz val="8"/>
            <color indexed="81"/>
            <rFont val="Tahoma"/>
            <family val="2"/>
          </rPr>
          <t xml:space="preserve">12600 - 29.09.12
</t>
        </r>
      </text>
    </comment>
    <comment ref="D36" authorId="0">
      <text>
        <r>
          <rPr>
            <sz val="8"/>
            <color indexed="81"/>
            <rFont val="Tahoma"/>
            <family val="2"/>
          </rPr>
          <t>500 - RC Fong Chi Yan 09.12.12
100 - TS 13.01.13
100 - TS 14.04.13
500 - 4YC Wong Man To 28.04.13</t>
        </r>
      </text>
    </comment>
    <comment ref="G36" authorId="0">
      <text>
        <r>
          <rPr>
            <sz val="8"/>
            <color indexed="81"/>
            <rFont val="Tahoma"/>
            <family val="2"/>
          </rPr>
          <t>10000 - 29.09.12
1000 - 30.12.12
13000 - 07.02.13</t>
        </r>
      </text>
    </comment>
    <comment ref="D37" authorId="0">
      <text>
        <r>
          <rPr>
            <sz val="8"/>
            <color indexed="81"/>
            <rFont val="Tahoma"/>
            <family val="2"/>
          </rPr>
          <t>100 - TS 09.09.12
500 - RC Cheung Yiu Lun 21.10.12
1700 - Disc Pts Over 25</t>
        </r>
      </text>
    </comment>
    <comment ref="G37" authorId="0">
      <text>
        <r>
          <rPr>
            <sz val="8"/>
            <color indexed="81"/>
            <rFont val="Tahoma"/>
            <family val="2"/>
          </rPr>
          <t>10000 - 27.09.12
9000 - 02.05.13</t>
        </r>
      </text>
    </comment>
    <comment ref="D38" authorId="0">
      <text>
        <r>
          <rPr>
            <sz val="8"/>
            <color indexed="81"/>
            <rFont val="Tahoma"/>
            <family val="2"/>
          </rPr>
          <t>100 - TS 23.09.12
500 - RC Lee Fung Lun 07.10.12
500 - RC Lee Chun Wah Ryan 02.12.12
500 - Failing To Control Player 02.12.12
1300 - Disc Pts Over 25</t>
        </r>
      </text>
    </comment>
    <comment ref="G38" authorId="0">
      <text>
        <r>
          <rPr>
            <sz val="8"/>
            <color indexed="81"/>
            <rFont val="Tahoma"/>
            <family val="2"/>
          </rPr>
          <t>12400 - 25.09.12
13000 - 08.02.13
2700 - 16.04.13</t>
        </r>
      </text>
    </comment>
    <comment ref="D39" authorId="0">
      <text>
        <r>
          <rPr>
            <sz val="8"/>
            <color indexed="81"/>
            <rFont val="Tahoma"/>
            <family val="2"/>
          </rPr>
          <t>600 - NTS/TS 30.09.12
500 - RC Wong Tak Cheong Dick 09.12.12
500 - 4YC Tai On Ting Andy 27.01.13
500 - RC Chow Hiu Ping Lenny 15.04.13
1300 - Disc Pts Over 25
500 - Fung Kwan Wo Jacky 28.04.13</t>
        </r>
      </text>
    </comment>
    <comment ref="G39" authorId="0">
      <text>
        <r>
          <rPr>
            <sz val="8"/>
            <color indexed="81"/>
            <rFont val="Tahoma"/>
            <family val="2"/>
          </rPr>
          <t>500 - 06.08.12
12300 - 27.09.12
13000 - 07.02.13
1100 - 19.04.13</t>
        </r>
      </text>
    </comment>
    <comment ref="D40" authorId="0">
      <text>
        <r>
          <rPr>
            <sz val="8"/>
            <color indexed="81"/>
            <rFont val="Tahoma"/>
            <family val="2"/>
          </rPr>
          <t>100 - TS 03.02.13
500 - RC Ng Ka Ho Frank 23.03.13
500 - 4YC Ng Yik Him
500 - 4YC Tung Kwok Yan Simon 07.04.13
1000 - Disc Pts Over 25</t>
        </r>
      </text>
    </comment>
    <comment ref="G40" authorId="0">
      <text>
        <r>
          <rPr>
            <sz val="8"/>
            <color indexed="81"/>
            <rFont val="Tahoma"/>
            <family val="2"/>
          </rPr>
          <t>13600 - 27.09.12
13000 - 07.02.13
2600 - 19.04.13</t>
        </r>
      </text>
    </comment>
    <comment ref="D41" authorId="0">
      <text>
        <r>
          <rPr>
            <sz val="8"/>
            <color indexed="81"/>
            <rFont val="Tahoma"/>
            <family val="2"/>
          </rPr>
          <t>500 - RC Choi Pok Yin 23.09.12
500 - RC Leung Hing Cheung 30.09.12
500 - RC Tang Yee Hung Andrew 14.10.12
1000 - 2nd RC Leung Hing Cheung 06.01.13
500 - RCR 06.01.13
100 - TS 20.01.13
2300 - Disc Pts Over 25
100 - TS 27.02.13
100 - TS 03.03.13
500 - RC Yan Chiu Kit 16.03.13
500 - RC Luk Kam Hung 21.04.13
500 - 4YC Yan Chiu Kit 28.04.13</t>
        </r>
      </text>
    </comment>
    <comment ref="G41" authorId="0">
      <text>
        <r>
          <rPr>
            <sz val="8"/>
            <color indexed="81"/>
            <rFont val="Tahoma"/>
            <family val="2"/>
          </rPr>
          <t>10000 - 03.11.12
6500 - 14.01.13
8000 - 08.02.13
4000 - 18.04.13</t>
        </r>
      </text>
    </comment>
    <comment ref="D43" authorId="0">
      <text>
        <r>
          <rPr>
            <sz val="8"/>
            <color indexed="81"/>
            <rFont val="Tahoma"/>
            <family val="2"/>
          </rPr>
          <t xml:space="preserve">500 - RCR 14.10.12
</t>
        </r>
      </text>
    </comment>
    <comment ref="G43" authorId="0">
      <text>
        <r>
          <rPr>
            <sz val="8"/>
            <color indexed="81"/>
            <rFont val="Tahoma"/>
            <family val="2"/>
          </rPr>
          <t xml:space="preserve">10500 - 25.09.12
13000 - 30.01.12
</t>
        </r>
      </text>
    </comment>
    <comment ref="D44" authorId="0">
      <text>
        <r>
          <rPr>
            <sz val="8"/>
            <color indexed="81"/>
            <rFont val="Tahoma"/>
            <family val="2"/>
          </rPr>
          <t>500 - RCR 16.09.12
100 - TS 16.12.12
100 - SMS 07.04.13</t>
        </r>
      </text>
    </comment>
    <comment ref="G44" authorId="0">
      <text>
        <r>
          <rPr>
            <sz val="8"/>
            <color indexed="81"/>
            <rFont val="Tahoma"/>
            <family val="2"/>
          </rPr>
          <t xml:space="preserve">300 - 10.08.12
10000 - 28.09.12
1000 - 09.11.12
10000 - 18.01.13
3000 - 04.02.13
</t>
        </r>
      </text>
    </comment>
    <comment ref="D45" authorId="0">
      <text>
        <r>
          <rPr>
            <sz val="8"/>
            <color indexed="81"/>
            <rFont val="Tahoma"/>
            <family val="2"/>
          </rPr>
          <t>500 - RC Yuen Chung Leung Gilbert 16.09.12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500 - 4YC Tang Sai Wai Selwyn 03.02.13
500 - RC Wong Kung Wing, Elroy 10.03.13
1300 - Disc Pts Over 25</t>
        </r>
      </text>
    </comment>
    <comment ref="G45" authorId="0">
      <text>
        <r>
          <rPr>
            <sz val="8"/>
            <color indexed="81"/>
            <rFont val="Tahoma"/>
            <family val="2"/>
          </rPr>
          <t>1000 - 11.07.12
10000 - 27.09.12
500 - 27.09.12
13000 - 07.02.13
500 - 24.02.13
1800 - 30.03.13</t>
        </r>
      </text>
    </comment>
    <comment ref="D46" authorId="0">
      <text>
        <r>
          <rPr>
            <sz val="8"/>
            <color indexed="81"/>
            <rFont val="Tahoma"/>
            <family val="2"/>
          </rPr>
          <t>500 - RC Tam Tun Kin 02.09.12
100 - TS 27.02.13</t>
        </r>
      </text>
    </comment>
    <comment ref="G46" authorId="0">
      <text>
        <r>
          <rPr>
            <sz val="8"/>
            <color indexed="81"/>
            <rFont val="Tahoma"/>
            <family val="2"/>
          </rPr>
          <t xml:space="preserve">500 - 30.07.12
10500 - 27.09.12
11000 - 08.02.13
100 - 22.03.12
</t>
        </r>
      </text>
    </comment>
    <comment ref="D47" authorId="0">
      <text>
        <r>
          <rPr>
            <sz val="8"/>
            <color indexed="81"/>
            <rFont val="Tahoma"/>
            <family val="2"/>
          </rPr>
          <t>500 - RC Chan Siu Hang 25.11.12
500 - RCR 25.11.12
100 - TS 25.11.12
500 - 4YC Ho Yung Shing
500 - 4YC Wan Ka Lun
2000 - Disc Points Over 25
500 - RC Yiu Man Yip 28.04.13</t>
        </r>
      </text>
    </comment>
    <comment ref="G47" authorId="0">
      <text>
        <r>
          <rPr>
            <sz val="8"/>
            <color indexed="81"/>
            <rFont val="Tahoma"/>
            <family val="2"/>
          </rPr>
          <t>12000 - 29.09.12
13000 - 08.02.13
2000 - 03.04.13</t>
        </r>
      </text>
    </comment>
    <comment ref="D48" authorId="0">
      <text>
        <r>
          <rPr>
            <sz val="8"/>
            <color indexed="81"/>
            <rFont val="Tahoma"/>
            <family val="2"/>
          </rPr>
          <t>500 - RC Keung Chin Hei Felix 25.11.12
500 - Addtl Fine RC Keung Chin Hei Felix 25.11.12
500 - Failing To Control Players 25.11.12
500 - RCR 25.11.12
500 - 4YC Tam Ho Yin
100 - TS 13.01.13
1200 - Disc Pts Over 25</t>
        </r>
      </text>
    </comment>
    <comment ref="G48" authorId="0">
      <text>
        <r>
          <rPr>
            <sz val="8"/>
            <color indexed="81"/>
            <rFont val="Tahoma"/>
            <family val="2"/>
          </rPr>
          <t xml:space="preserve">5000 - 29.09.12
5000 - 30.09.12
700 - 30.09.12
500 - 30.11.12
500 - 01.12.12
500 - 03.12.12
1000 - 03.12.12
5000 - 28.01.13
4000 - 29.01.13
5000 - 01.02.13
1000 - 02.04.13
</t>
        </r>
      </text>
    </comment>
    <comment ref="D49" authorId="0">
      <text>
        <r>
          <rPr>
            <sz val="8"/>
            <color indexed="81"/>
            <rFont val="Tahoma"/>
            <family val="2"/>
          </rPr>
          <t>100 - TS 20.01.13
500 - 4YC Mak Kin Hung 14.04.13
500 - 4YC Ng Tsz Kuen 14.04.13</t>
        </r>
      </text>
    </comment>
    <comment ref="G49" authorId="0">
      <text>
        <r>
          <rPr>
            <sz val="8"/>
            <color indexed="81"/>
            <rFont val="Tahoma"/>
            <family val="2"/>
          </rPr>
          <t xml:space="preserve">10000 - 30.09.12
13000 - 08.02.13
1000 - 29.04.13
</t>
        </r>
      </text>
    </comment>
    <comment ref="D50" authorId="0">
      <text>
        <r>
          <rPr>
            <sz val="8"/>
            <color indexed="81"/>
            <rFont val="Tahoma"/>
            <family val="2"/>
          </rPr>
          <t xml:space="preserve">500 - NTS 11.11.12
100 - TS 02.12.12
500 - NTS 13.01.13
500 - 4YC Lam Cheung Yip 27.02.13
100 - TS 27.02.13
500 - RC Lee Chi Wah 16.03.13
100 - TS 16.03.13
500 - RCR 16.03.13
500 - NTS 07.04.13
100 - SMS 07.04.13
</t>
        </r>
      </text>
    </comment>
    <comment ref="G50" authorId="0">
      <text>
        <r>
          <rPr>
            <sz val="8"/>
            <color indexed="81"/>
            <rFont val="Tahoma"/>
            <family val="2"/>
          </rPr>
          <t>10000 - 17.09.12
13000 - 05.02.13
1200 - 17.04.13</t>
        </r>
      </text>
    </comment>
    <comment ref="D51" authorId="0">
      <text>
        <r>
          <rPr>
            <sz val="8"/>
            <color indexed="81"/>
            <rFont val="Tahoma"/>
            <family val="2"/>
          </rPr>
          <t>500 - RC Wong Yuk Shing 06.01.2013
500 - RC Chan Suen Ho
500 - 4YC Chan Suen Ching 10.03.13
500 - 4YC Koo WingHei Mike 10.03.13
1400 - Disc Pts Over 25
500 - 4YC Chan Kin man</t>
        </r>
      </text>
    </comment>
    <comment ref="G51" authorId="0">
      <text>
        <r>
          <rPr>
            <sz val="8"/>
            <color indexed="81"/>
            <rFont val="Tahoma"/>
            <family val="2"/>
          </rPr>
          <t>10000 - 30.09.12
14000 - 30.01.13
3000 - 16.03.13</t>
        </r>
      </text>
    </comment>
    <comment ref="D52" authorId="0">
      <text>
        <r>
          <rPr>
            <sz val="8"/>
            <color indexed="81"/>
            <rFont val="Tahoma"/>
            <family val="2"/>
          </rPr>
          <t>500 - RCR 25.11.12
500 - LTS 09.12.12
500 - 4YC Ng Siu Ki William 13.01.13</t>
        </r>
      </text>
    </comment>
    <comment ref="G52" authorId="0">
      <text>
        <r>
          <rPr>
            <sz val="8"/>
            <color indexed="81"/>
            <rFont val="Tahoma"/>
            <family val="2"/>
          </rPr>
          <t>1000 - 03.07.12
10000 - 30.09.12
13000 - 08.02.13
500 - 28.01.13
1500 - 16.04.13
1000 - 05.05.13</t>
        </r>
      </text>
    </comment>
    <comment ref="D53" authorId="0">
      <text>
        <r>
          <rPr>
            <sz val="8"/>
            <color indexed="81"/>
            <rFont val="Tahoma"/>
            <family val="2"/>
          </rPr>
          <t xml:space="preserve">500 - RC Tam Yiu Chung 27.01.13
</t>
        </r>
      </text>
    </comment>
    <comment ref="G53" authorId="0">
      <text>
        <r>
          <rPr>
            <sz val="8"/>
            <color indexed="81"/>
            <rFont val="Tahoma"/>
            <family val="2"/>
          </rPr>
          <t xml:space="preserve">11000 - 26.09.12
13000 - 05.02.13
</t>
        </r>
      </text>
    </comment>
    <comment ref="G54" authorId="0">
      <text>
        <r>
          <rPr>
            <sz val="8"/>
            <color indexed="81"/>
            <rFont val="Tahoma"/>
            <family val="2"/>
          </rPr>
          <t>10000 - 30.09.12
13000 - 06.02.13</t>
        </r>
      </text>
    </comment>
    <comment ref="D55" authorId="0">
      <text>
        <r>
          <rPr>
            <sz val="8"/>
            <color indexed="81"/>
            <rFont val="Tahoma"/>
            <family val="2"/>
          </rPr>
          <t>500 - RC Lee Man Fung Felix 14.10.12
500 - RCR 14.10.12
500 - NTS 16.12.12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3074.50 - Additional Fines 16.12.13
</t>
        </r>
      </text>
    </comment>
    <comment ref="G55" authorId="0">
      <text>
        <r>
          <rPr>
            <sz val="8"/>
            <color indexed="81"/>
            <rFont val="Tahoma"/>
            <family val="2"/>
          </rPr>
          <t xml:space="preserve">10000 - 26.09.12
500 - 27.10.12
10000 - 30.01.13
3000 - 31.01.13
3080 - 13.03.13
</t>
        </r>
      </text>
    </comment>
  </commentList>
</comments>
</file>

<file path=xl/sharedStrings.xml><?xml version="1.0" encoding="utf-8"?>
<sst xmlns="http://schemas.openxmlformats.org/spreadsheetml/2006/main" count="61" uniqueCount="61">
  <si>
    <t>Team</t>
  </si>
  <si>
    <t>Opening Balance</t>
  </si>
  <si>
    <t>Subs</t>
  </si>
  <si>
    <t>Fines</t>
  </si>
  <si>
    <t>Pitches</t>
  </si>
  <si>
    <t>Dinner</t>
  </si>
  <si>
    <t>Payments</t>
  </si>
  <si>
    <t>Balance</t>
  </si>
  <si>
    <t>YYL Division One</t>
  </si>
  <si>
    <t>Club Albion</t>
  </si>
  <si>
    <t>Club Colts</t>
  </si>
  <si>
    <t>Club Wanderers</t>
  </si>
  <si>
    <t>German All Stars</t>
  </si>
  <si>
    <t>Storehouse Squadron</t>
  </si>
  <si>
    <t>Interglobo Colloids</t>
  </si>
  <si>
    <t>KCC Dragons</t>
  </si>
  <si>
    <t>KCC Knights</t>
  </si>
  <si>
    <t>San Miguel Boca Seniors</t>
  </si>
  <si>
    <t>Swiss XI</t>
  </si>
  <si>
    <t>USRC</t>
  </si>
  <si>
    <t>YYL Division Two</t>
  </si>
  <si>
    <t>ANP</t>
  </si>
  <si>
    <t>Antonhill</t>
  </si>
  <si>
    <t>Azzurri</t>
  </si>
  <si>
    <t>Corinthians</t>
  </si>
  <si>
    <t>Dynamo</t>
  </si>
  <si>
    <t>French Kiss</t>
  </si>
  <si>
    <t>Storehouse Hearts</t>
  </si>
  <si>
    <t>HKDC Mobsters</t>
  </si>
  <si>
    <t>Hoo Cheung</t>
  </si>
  <si>
    <t>SFALO Oxford</t>
  </si>
  <si>
    <t>Spartans</t>
  </si>
  <si>
    <t>White Youth</t>
  </si>
  <si>
    <t>YYL Division Three</t>
  </si>
  <si>
    <t>Crusaders</t>
  </si>
  <si>
    <t>CS Old Boys</t>
  </si>
  <si>
    <t>GGFC</t>
  </si>
  <si>
    <t>Grasshoppers</t>
  </si>
  <si>
    <t>HKU70s</t>
  </si>
  <si>
    <t>HKUSA</t>
  </si>
  <si>
    <t>HOB</t>
  </si>
  <si>
    <t>Outward Bound</t>
  </si>
  <si>
    <t>Power 22</t>
  </si>
  <si>
    <t>University</t>
  </si>
  <si>
    <t>WYFC06</t>
  </si>
  <si>
    <t>WYFC84</t>
  </si>
  <si>
    <t>Yan Po</t>
  </si>
  <si>
    <t>YYL Division Four</t>
  </si>
  <si>
    <t>Bapcoll</t>
  </si>
  <si>
    <t>Barclays</t>
  </si>
  <si>
    <t>CAPS</t>
  </si>
  <si>
    <t>Darts</t>
  </si>
  <si>
    <t>Green Cypress FC</t>
  </si>
  <si>
    <t>HKSS</t>
  </si>
  <si>
    <t>Hung Art</t>
  </si>
  <si>
    <t>IES</t>
  </si>
  <si>
    <t>Rising Sun</t>
  </si>
  <si>
    <t>Scorpions</t>
  </si>
  <si>
    <t>Skyline</t>
  </si>
  <si>
    <t>Standard Chartered</t>
  </si>
  <si>
    <t>Youth Coaches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</si>
</sst>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L11" sqref="L11"/>
    </sheetView>
  </sheetViews>
  <sheetFormatPr defaultRowHeight="15"/>
  <cols>
    <col min="1" max="1" width="22.7109375" style="5" customWidth="1"/>
    <col min="2" max="2" width="16" bestFit="1" customWidth="1"/>
    <col min="3" max="3" width="8.7109375" customWidth="1"/>
    <col min="4" max="4" width="10.42578125" customWidth="1"/>
    <col min="5" max="5" width="9.28515625" customWidth="1"/>
    <col min="6" max="6" width="9.7109375" customWidth="1"/>
    <col min="7" max="7" width="10.5703125" customWidth="1"/>
    <col min="8" max="8" width="10.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/>
      <c r="C2" s="2"/>
      <c r="D2" s="2"/>
      <c r="E2" s="2"/>
      <c r="F2" s="2"/>
      <c r="G2" s="2"/>
      <c r="H2" s="2"/>
    </row>
    <row r="3" spans="1:8">
      <c r="A3" s="3">
        <v>816</v>
      </c>
      <c r="B3" s="4">
        <v>-6635.5</v>
      </c>
      <c r="C3" s="4">
        <v>23000</v>
      </c>
      <c r="D3" s="4">
        <v>500</v>
      </c>
      <c r="E3" s="4">
        <v>800</v>
      </c>
      <c r="F3" s="4">
        <v>0</v>
      </c>
      <c r="G3" s="4">
        <v>0</v>
      </c>
      <c r="H3" s="4">
        <f t="shared" ref="H3:H12" si="0">G3-F3-E3-D3-C3+B3</f>
        <v>-30935.5</v>
      </c>
    </row>
    <row r="4" spans="1:8">
      <c r="A4" s="3" t="s">
        <v>9</v>
      </c>
      <c r="B4" s="4">
        <v>-400</v>
      </c>
      <c r="C4" s="4">
        <v>18000</v>
      </c>
      <c r="D4" s="4">
        <v>12100</v>
      </c>
      <c r="E4" s="4">
        <v>0</v>
      </c>
      <c r="F4" s="4">
        <v>0</v>
      </c>
      <c r="G4" s="4">
        <v>28700</v>
      </c>
      <c r="H4" s="4">
        <f t="shared" si="0"/>
        <v>-1800</v>
      </c>
    </row>
    <row r="5" spans="1:8">
      <c r="A5" s="3" t="s">
        <v>10</v>
      </c>
      <c r="B5" s="4">
        <v>-1000</v>
      </c>
      <c r="C5" s="4">
        <v>18000</v>
      </c>
      <c r="D5" s="4">
        <v>1800</v>
      </c>
      <c r="E5" s="4">
        <v>0</v>
      </c>
      <c r="F5" s="4">
        <v>1500</v>
      </c>
      <c r="G5" s="4">
        <v>19600</v>
      </c>
      <c r="H5" s="4">
        <f t="shared" si="0"/>
        <v>-2700</v>
      </c>
    </row>
    <row r="6" spans="1:8">
      <c r="A6" s="3" t="s">
        <v>11</v>
      </c>
      <c r="B6" s="4">
        <v>-800</v>
      </c>
      <c r="C6" s="4">
        <v>18000</v>
      </c>
      <c r="D6" s="4">
        <v>4300</v>
      </c>
      <c r="E6" s="4">
        <v>0</v>
      </c>
      <c r="F6" s="4">
        <v>6000</v>
      </c>
      <c r="G6" s="4">
        <v>21800</v>
      </c>
      <c r="H6" s="4">
        <f t="shared" si="0"/>
        <v>-7300</v>
      </c>
    </row>
    <row r="7" spans="1:8">
      <c r="A7" s="3" t="s">
        <v>12</v>
      </c>
      <c r="B7" s="4">
        <v>-1350</v>
      </c>
      <c r="C7" s="4">
        <v>23000</v>
      </c>
      <c r="D7" s="4">
        <v>4400</v>
      </c>
      <c r="E7" s="4">
        <f>(43*250)+1900</f>
        <v>12650</v>
      </c>
      <c r="F7" s="4">
        <v>0</v>
      </c>
      <c r="G7" s="4">
        <v>42179</v>
      </c>
      <c r="H7" s="4">
        <f t="shared" si="0"/>
        <v>779</v>
      </c>
    </row>
    <row r="8" spans="1:8">
      <c r="A8" s="3" t="s">
        <v>13</v>
      </c>
      <c r="B8" s="4">
        <v>-1950</v>
      </c>
      <c r="C8" s="4">
        <v>23000</v>
      </c>
      <c r="D8" s="4">
        <v>2500</v>
      </c>
      <c r="E8" s="4">
        <f>(42*250)+600</f>
        <v>11100</v>
      </c>
      <c r="F8" s="4">
        <v>0</v>
      </c>
      <c r="G8" s="4">
        <v>38450</v>
      </c>
      <c r="H8" s="4">
        <f t="shared" si="0"/>
        <v>-100</v>
      </c>
    </row>
    <row r="9" spans="1:8">
      <c r="A9" s="3" t="s">
        <v>14</v>
      </c>
      <c r="B9" s="4">
        <v>2400</v>
      </c>
      <c r="C9" s="4">
        <v>23000</v>
      </c>
      <c r="D9" s="4">
        <v>9000</v>
      </c>
      <c r="E9" s="4">
        <f>41*250</f>
        <v>10250</v>
      </c>
      <c r="F9" s="4">
        <v>0</v>
      </c>
      <c r="G9" s="4">
        <v>35350</v>
      </c>
      <c r="H9" s="4">
        <f t="shared" si="0"/>
        <v>-4500</v>
      </c>
    </row>
    <row r="10" spans="1:8">
      <c r="A10" s="3" t="s">
        <v>15</v>
      </c>
      <c r="B10" s="4">
        <v>-2000</v>
      </c>
      <c r="C10" s="4">
        <v>21000</v>
      </c>
      <c r="D10" s="4">
        <v>0</v>
      </c>
      <c r="E10" s="4">
        <v>1300</v>
      </c>
      <c r="F10" s="4">
        <v>1200</v>
      </c>
      <c r="G10" s="4">
        <v>25000</v>
      </c>
      <c r="H10" s="4">
        <f t="shared" si="0"/>
        <v>-500</v>
      </c>
    </row>
    <row r="11" spans="1:8">
      <c r="A11" s="3" t="s">
        <v>16</v>
      </c>
      <c r="B11" s="4">
        <v>-1000</v>
      </c>
      <c r="C11" s="4">
        <v>21000</v>
      </c>
      <c r="D11" s="4">
        <v>1000</v>
      </c>
      <c r="E11" s="4">
        <v>800</v>
      </c>
      <c r="F11" s="4">
        <v>1200</v>
      </c>
      <c r="G11" s="4">
        <v>24000</v>
      </c>
      <c r="H11" s="4">
        <f t="shared" si="0"/>
        <v>-1000</v>
      </c>
    </row>
    <row r="12" spans="1:8">
      <c r="A12" s="3" t="s">
        <v>17</v>
      </c>
      <c r="B12" s="4">
        <v>-2150</v>
      </c>
      <c r="C12" s="4">
        <v>23000</v>
      </c>
      <c r="D12" s="4">
        <v>3400</v>
      </c>
      <c r="E12" s="4">
        <f>(51*250)+1900</f>
        <v>14650</v>
      </c>
      <c r="F12" s="4">
        <v>0</v>
      </c>
      <c r="G12" s="4">
        <v>45000</v>
      </c>
      <c r="H12" s="4">
        <f t="shared" si="0"/>
        <v>1800</v>
      </c>
    </row>
    <row r="13" spans="1:8">
      <c r="A13" s="3" t="s">
        <v>18</v>
      </c>
      <c r="B13" s="4">
        <v>-1500</v>
      </c>
      <c r="C13" s="4">
        <v>23000</v>
      </c>
      <c r="D13" s="4">
        <v>4000</v>
      </c>
      <c r="E13" s="4">
        <f>43*250</f>
        <v>10750</v>
      </c>
      <c r="F13" s="4">
        <v>1500</v>
      </c>
      <c r="G13" s="4">
        <v>40600</v>
      </c>
      <c r="H13" s="4">
        <f>G13-F13-E13-D13-C13+B13</f>
        <v>-150</v>
      </c>
    </row>
    <row r="14" spans="1:8">
      <c r="A14" s="3" t="s">
        <v>19</v>
      </c>
      <c r="B14" s="4">
        <v>-13650</v>
      </c>
      <c r="C14" s="4">
        <v>21000</v>
      </c>
      <c r="D14" s="4">
        <v>2100</v>
      </c>
      <c r="E14" s="4">
        <v>1200</v>
      </c>
      <c r="F14" s="4">
        <v>4200</v>
      </c>
      <c r="G14" s="4">
        <v>36950</v>
      </c>
      <c r="H14" s="4">
        <f>G14-F14-E14-D14-C14+B14</f>
        <v>-5200</v>
      </c>
    </row>
    <row r="15" spans="1:8">
      <c r="A15" s="2" t="s">
        <v>20</v>
      </c>
      <c r="B15" s="2"/>
      <c r="C15" s="2"/>
      <c r="D15" s="2"/>
      <c r="E15" s="2"/>
      <c r="F15" s="2"/>
      <c r="G15" s="2"/>
      <c r="H15" s="2"/>
    </row>
    <row r="16" spans="1:8">
      <c r="A16" s="3" t="s">
        <v>21</v>
      </c>
      <c r="B16" s="4">
        <v>0</v>
      </c>
      <c r="C16" s="4">
        <v>23000</v>
      </c>
      <c r="D16" s="4">
        <v>100</v>
      </c>
      <c r="E16" s="4">
        <v>0</v>
      </c>
      <c r="F16" s="4">
        <v>3600</v>
      </c>
      <c r="G16" s="4">
        <v>27600</v>
      </c>
      <c r="H16" s="4">
        <f t="shared" ref="H16:H27" si="1">G16-F16-E16-D16-C16+B16</f>
        <v>900</v>
      </c>
    </row>
    <row r="17" spans="1:8">
      <c r="A17" s="3" t="s">
        <v>22</v>
      </c>
      <c r="B17" s="4">
        <v>0</v>
      </c>
      <c r="C17" s="4">
        <v>23000</v>
      </c>
      <c r="D17" s="4">
        <v>1000</v>
      </c>
      <c r="E17" s="4">
        <f>42*250</f>
        <v>10500</v>
      </c>
      <c r="F17" s="4">
        <v>7200</v>
      </c>
      <c r="G17" s="4">
        <v>33500</v>
      </c>
      <c r="H17" s="4">
        <f t="shared" si="1"/>
        <v>-8200</v>
      </c>
    </row>
    <row r="18" spans="1:8">
      <c r="A18" s="3" t="s">
        <v>23</v>
      </c>
      <c r="B18" s="4">
        <v>-1750</v>
      </c>
      <c r="C18" s="4">
        <v>23000</v>
      </c>
      <c r="D18" s="4">
        <v>700</v>
      </c>
      <c r="E18" s="4">
        <v>9500</v>
      </c>
      <c r="F18" s="4">
        <v>3000</v>
      </c>
      <c r="G18" s="4">
        <v>34850</v>
      </c>
      <c r="H18" s="4">
        <f t="shared" si="1"/>
        <v>-3100</v>
      </c>
    </row>
    <row r="19" spans="1:8">
      <c r="A19" s="3" t="s">
        <v>24</v>
      </c>
      <c r="B19" s="4">
        <v>-10250</v>
      </c>
      <c r="C19" s="4">
        <v>23000</v>
      </c>
      <c r="D19" s="4">
        <v>4400</v>
      </c>
      <c r="E19" s="4">
        <f>(41*250)+1100</f>
        <v>11350</v>
      </c>
      <c r="F19" s="4">
        <v>600</v>
      </c>
      <c r="G19" s="4">
        <v>40000</v>
      </c>
      <c r="H19" s="4">
        <f t="shared" si="1"/>
        <v>-9600</v>
      </c>
    </row>
    <row r="20" spans="1:8">
      <c r="A20" s="3" t="s">
        <v>25</v>
      </c>
      <c r="B20" s="4">
        <v>-2000</v>
      </c>
      <c r="C20" s="4">
        <v>23000</v>
      </c>
      <c r="D20" s="4">
        <v>3500</v>
      </c>
      <c r="E20" s="4">
        <f>59*250</f>
        <v>14750</v>
      </c>
      <c r="F20" s="4">
        <v>3000</v>
      </c>
      <c r="G20" s="4">
        <v>46250</v>
      </c>
      <c r="H20" s="4">
        <f t="shared" si="1"/>
        <v>0</v>
      </c>
    </row>
    <row r="21" spans="1:8">
      <c r="A21" s="3" t="s">
        <v>26</v>
      </c>
      <c r="B21" s="4">
        <v>3500</v>
      </c>
      <c r="C21" s="4">
        <v>23000</v>
      </c>
      <c r="D21" s="4">
        <v>600</v>
      </c>
      <c r="E21" s="4">
        <f>(42*250)+1600</f>
        <v>12100</v>
      </c>
      <c r="F21" s="4">
        <v>3600</v>
      </c>
      <c r="G21" s="4">
        <v>34479</v>
      </c>
      <c r="H21" s="4">
        <f t="shared" si="1"/>
        <v>-1321</v>
      </c>
    </row>
    <row r="22" spans="1:8">
      <c r="A22" s="3" t="s">
        <v>27</v>
      </c>
      <c r="B22" s="4">
        <v>-520</v>
      </c>
      <c r="C22" s="4">
        <v>23000</v>
      </c>
      <c r="D22" s="4">
        <v>1100</v>
      </c>
      <c r="E22" s="4">
        <f>(42*250)+1600</f>
        <v>12100</v>
      </c>
      <c r="F22" s="4">
        <v>300</v>
      </c>
      <c r="G22" s="4">
        <v>36720</v>
      </c>
      <c r="H22" s="4">
        <f t="shared" si="1"/>
        <v>-300</v>
      </c>
    </row>
    <row r="23" spans="1:8">
      <c r="A23" s="3" t="s">
        <v>28</v>
      </c>
      <c r="B23" s="4">
        <v>-20350</v>
      </c>
      <c r="C23" s="4">
        <v>23000</v>
      </c>
      <c r="D23" s="4">
        <v>10000</v>
      </c>
      <c r="E23" s="4">
        <f>43*250</f>
        <v>10750</v>
      </c>
      <c r="F23" s="4">
        <v>3300</v>
      </c>
      <c r="G23" s="4">
        <v>61700</v>
      </c>
      <c r="H23" s="4">
        <f t="shared" si="1"/>
        <v>-5700</v>
      </c>
    </row>
    <row r="24" spans="1:8">
      <c r="A24" s="3" t="s">
        <v>29</v>
      </c>
      <c r="B24" s="4">
        <v>-40112</v>
      </c>
      <c r="C24" s="4">
        <v>18000</v>
      </c>
      <c r="D24" s="4">
        <v>1600</v>
      </c>
      <c r="E24" s="4">
        <v>0</v>
      </c>
      <c r="F24" s="4">
        <v>0</v>
      </c>
      <c r="G24" s="4">
        <v>60212</v>
      </c>
      <c r="H24" s="4">
        <f t="shared" si="1"/>
        <v>500</v>
      </c>
    </row>
    <row r="25" spans="1:8">
      <c r="A25" s="3" t="s">
        <v>30</v>
      </c>
      <c r="B25" s="4">
        <v>300</v>
      </c>
      <c r="C25" s="4">
        <v>23000</v>
      </c>
      <c r="D25" s="4">
        <v>0</v>
      </c>
      <c r="E25" s="4">
        <v>900</v>
      </c>
      <c r="F25" s="4">
        <v>0</v>
      </c>
      <c r="G25" s="4">
        <v>26000</v>
      </c>
      <c r="H25" s="4">
        <f t="shared" si="1"/>
        <v>2400</v>
      </c>
    </row>
    <row r="26" spans="1:8">
      <c r="A26" s="3" t="s">
        <v>31</v>
      </c>
      <c r="B26" s="4">
        <v>-17900</v>
      </c>
      <c r="C26" s="4">
        <v>23000</v>
      </c>
      <c r="D26" s="4">
        <v>5800</v>
      </c>
      <c r="E26" s="4">
        <f>(40*250)+800</f>
        <v>10800</v>
      </c>
      <c r="F26" s="4">
        <v>3600</v>
      </c>
      <c r="G26" s="4">
        <v>57300</v>
      </c>
      <c r="H26" s="4">
        <f t="shared" si="1"/>
        <v>-3800</v>
      </c>
    </row>
    <row r="27" spans="1:8">
      <c r="A27" s="3" t="s">
        <v>32</v>
      </c>
      <c r="B27" s="4">
        <v>0</v>
      </c>
      <c r="C27" s="4">
        <v>23000</v>
      </c>
      <c r="D27" s="4">
        <v>700</v>
      </c>
      <c r="E27" s="4">
        <v>0</v>
      </c>
      <c r="F27" s="4">
        <v>600</v>
      </c>
      <c r="G27" s="4">
        <v>23700</v>
      </c>
      <c r="H27" s="4">
        <f t="shared" si="1"/>
        <v>-600</v>
      </c>
    </row>
    <row r="28" spans="1:8">
      <c r="A28" s="2" t="s">
        <v>33</v>
      </c>
      <c r="B28" s="2"/>
      <c r="C28" s="2"/>
      <c r="D28" s="2"/>
      <c r="E28" s="2"/>
      <c r="F28" s="2"/>
      <c r="G28" s="2"/>
      <c r="H28" s="2"/>
    </row>
    <row r="29" spans="1:8">
      <c r="A29" s="3" t="s">
        <v>34</v>
      </c>
      <c r="B29" s="4">
        <v>-2100</v>
      </c>
      <c r="C29" s="4">
        <v>23000</v>
      </c>
      <c r="D29" s="4">
        <v>0</v>
      </c>
      <c r="E29" s="4">
        <v>0</v>
      </c>
      <c r="F29" s="4">
        <v>600</v>
      </c>
      <c r="G29" s="4">
        <v>25600</v>
      </c>
      <c r="H29" s="4">
        <f t="shared" ref="H29:H41" si="2">G29-F29-E29-D29-C29+B29</f>
        <v>-100</v>
      </c>
    </row>
    <row r="30" spans="1:8">
      <c r="A30" s="3" t="s">
        <v>35</v>
      </c>
      <c r="B30" s="4">
        <v>-1000</v>
      </c>
      <c r="C30" s="4">
        <v>23000</v>
      </c>
      <c r="D30" s="4">
        <v>3200</v>
      </c>
      <c r="E30" s="4">
        <v>0</v>
      </c>
      <c r="F30" s="4">
        <v>7200</v>
      </c>
      <c r="G30" s="4">
        <v>25500</v>
      </c>
      <c r="H30" s="4">
        <f t="shared" si="2"/>
        <v>-8900</v>
      </c>
    </row>
    <row r="31" spans="1:8">
      <c r="A31" s="3" t="s">
        <v>36</v>
      </c>
      <c r="B31" s="4">
        <v>850</v>
      </c>
      <c r="C31" s="4">
        <v>23000</v>
      </c>
      <c r="D31" s="4">
        <v>500</v>
      </c>
      <c r="E31" s="4">
        <f>(42*250)+600</f>
        <v>11100</v>
      </c>
      <c r="F31" s="4">
        <v>3600</v>
      </c>
      <c r="G31" s="4">
        <v>33750</v>
      </c>
      <c r="H31" s="4">
        <f t="shared" si="2"/>
        <v>-3600</v>
      </c>
    </row>
    <row r="32" spans="1:8">
      <c r="A32" s="3" t="s">
        <v>37</v>
      </c>
      <c r="B32" s="4">
        <v>-1000</v>
      </c>
      <c r="C32" s="4">
        <v>23000</v>
      </c>
      <c r="D32" s="4">
        <v>1700</v>
      </c>
      <c r="E32" s="4">
        <v>0</v>
      </c>
      <c r="F32" s="4">
        <v>0</v>
      </c>
      <c r="G32" s="4">
        <v>25600</v>
      </c>
      <c r="H32" s="4">
        <f t="shared" si="2"/>
        <v>-100</v>
      </c>
    </row>
    <row r="33" spans="1:8">
      <c r="A33" s="3" t="s">
        <v>38</v>
      </c>
      <c r="B33" s="4">
        <v>-1500</v>
      </c>
      <c r="C33" s="4">
        <v>23000</v>
      </c>
      <c r="D33" s="4">
        <v>100</v>
      </c>
      <c r="E33" s="4">
        <v>300</v>
      </c>
      <c r="F33" s="4">
        <v>2400</v>
      </c>
      <c r="G33" s="4">
        <v>25100</v>
      </c>
      <c r="H33" s="4">
        <f t="shared" si="2"/>
        <v>-2200</v>
      </c>
    </row>
    <row r="34" spans="1:8">
      <c r="A34" s="3" t="s">
        <v>39</v>
      </c>
      <c r="B34" s="4">
        <v>-1000</v>
      </c>
      <c r="C34" s="4">
        <v>23000</v>
      </c>
      <c r="D34" s="4">
        <v>1600</v>
      </c>
      <c r="E34" s="4">
        <v>0</v>
      </c>
      <c r="F34" s="4">
        <v>1200</v>
      </c>
      <c r="G34" s="4">
        <v>32600</v>
      </c>
      <c r="H34" s="4">
        <f t="shared" si="2"/>
        <v>5800</v>
      </c>
    </row>
    <row r="35" spans="1:8">
      <c r="A35" s="3" t="s">
        <v>40</v>
      </c>
      <c r="B35" s="4">
        <v>-2600</v>
      </c>
      <c r="C35" s="4">
        <v>23000</v>
      </c>
      <c r="D35" s="4">
        <v>1000</v>
      </c>
      <c r="E35" s="4">
        <v>0</v>
      </c>
      <c r="F35" s="4">
        <v>600</v>
      </c>
      <c r="G35" s="4">
        <v>12600</v>
      </c>
      <c r="H35" s="4">
        <f t="shared" si="2"/>
        <v>-14600</v>
      </c>
    </row>
    <row r="36" spans="1:8">
      <c r="A36" s="3" t="s">
        <v>41</v>
      </c>
      <c r="B36" s="4">
        <v>360</v>
      </c>
      <c r="C36" s="4">
        <v>23000</v>
      </c>
      <c r="D36" s="4">
        <v>1200</v>
      </c>
      <c r="E36" s="4">
        <v>0</v>
      </c>
      <c r="F36" s="4">
        <v>1200</v>
      </c>
      <c r="G36" s="4">
        <v>24000</v>
      </c>
      <c r="H36" s="4">
        <f t="shared" si="2"/>
        <v>-1040</v>
      </c>
    </row>
    <row r="37" spans="1:8">
      <c r="A37" s="3" t="s">
        <v>42</v>
      </c>
      <c r="B37" s="4">
        <v>-2150</v>
      </c>
      <c r="C37" s="4">
        <v>23000</v>
      </c>
      <c r="D37" s="4">
        <v>2300</v>
      </c>
      <c r="E37" s="4">
        <v>300</v>
      </c>
      <c r="F37" s="4">
        <v>600</v>
      </c>
      <c r="G37" s="4">
        <v>19000</v>
      </c>
      <c r="H37" s="4">
        <f t="shared" si="2"/>
        <v>-9350</v>
      </c>
    </row>
    <row r="38" spans="1:8">
      <c r="A38" s="3" t="s">
        <v>43</v>
      </c>
      <c r="B38" s="4">
        <v>-2400</v>
      </c>
      <c r="C38" s="4">
        <v>23000</v>
      </c>
      <c r="D38" s="4">
        <v>2900</v>
      </c>
      <c r="E38" s="4">
        <v>0</v>
      </c>
      <c r="F38" s="4">
        <v>0</v>
      </c>
      <c r="G38" s="4">
        <v>28100</v>
      </c>
      <c r="H38" s="4">
        <f t="shared" si="2"/>
        <v>-200</v>
      </c>
    </row>
    <row r="39" spans="1:8">
      <c r="A39" s="3" t="s">
        <v>44</v>
      </c>
      <c r="B39" s="4">
        <v>-2300</v>
      </c>
      <c r="C39" s="4">
        <v>23000</v>
      </c>
      <c r="D39" s="4">
        <v>3900</v>
      </c>
      <c r="E39" s="4">
        <v>0</v>
      </c>
      <c r="F39" s="4">
        <v>0</v>
      </c>
      <c r="G39" s="4">
        <v>26900</v>
      </c>
      <c r="H39" s="4">
        <f t="shared" si="2"/>
        <v>-2300</v>
      </c>
    </row>
    <row r="40" spans="1:8">
      <c r="A40" s="3" t="s">
        <v>45</v>
      </c>
      <c r="B40" s="4">
        <v>-3600</v>
      </c>
      <c r="C40" s="4">
        <v>23000</v>
      </c>
      <c r="D40" s="4">
        <v>2600</v>
      </c>
      <c r="E40" s="4">
        <v>0</v>
      </c>
      <c r="F40" s="4">
        <v>0</v>
      </c>
      <c r="G40" s="4">
        <v>29200</v>
      </c>
      <c r="H40" s="4">
        <f t="shared" si="2"/>
        <v>0</v>
      </c>
    </row>
    <row r="41" spans="1:8">
      <c r="A41" s="3" t="s">
        <v>46</v>
      </c>
      <c r="B41" s="4">
        <v>0</v>
      </c>
      <c r="C41" s="4">
        <v>23000</v>
      </c>
      <c r="D41" s="4">
        <v>7100</v>
      </c>
      <c r="E41" s="4">
        <v>0</v>
      </c>
      <c r="F41" s="4">
        <v>900</v>
      </c>
      <c r="G41" s="4">
        <v>28500</v>
      </c>
      <c r="H41" s="4">
        <f t="shared" si="2"/>
        <v>-2500</v>
      </c>
    </row>
    <row r="42" spans="1:8">
      <c r="A42" s="2" t="s">
        <v>47</v>
      </c>
      <c r="B42" s="2"/>
      <c r="C42" s="2"/>
      <c r="D42" s="2"/>
      <c r="E42" s="2"/>
      <c r="F42" s="2"/>
      <c r="G42" s="2"/>
      <c r="H42" s="2"/>
    </row>
    <row r="43" spans="1:8">
      <c r="A43" s="3" t="s">
        <v>48</v>
      </c>
      <c r="B43" s="4">
        <v>780</v>
      </c>
      <c r="C43" s="4">
        <v>23000</v>
      </c>
      <c r="D43" s="4">
        <v>500</v>
      </c>
      <c r="E43" s="4">
        <v>0</v>
      </c>
      <c r="F43" s="4">
        <v>0</v>
      </c>
      <c r="G43" s="4">
        <v>23500</v>
      </c>
      <c r="H43" s="4">
        <f t="shared" ref="H43:H55" si="3">G43-F43-E43-D43-C43+B43</f>
        <v>780</v>
      </c>
    </row>
    <row r="44" spans="1:8">
      <c r="A44" s="3" t="s">
        <v>49</v>
      </c>
      <c r="B44" s="4">
        <v>0</v>
      </c>
      <c r="C44" s="4">
        <v>23000</v>
      </c>
      <c r="D44" s="4">
        <v>700</v>
      </c>
      <c r="E44" s="4">
        <v>300</v>
      </c>
      <c r="F44" s="4">
        <v>0</v>
      </c>
      <c r="G44" s="4">
        <v>24300</v>
      </c>
      <c r="H44" s="4">
        <f t="shared" si="3"/>
        <v>300</v>
      </c>
    </row>
    <row r="45" spans="1:8">
      <c r="A45" s="3" t="s">
        <v>50</v>
      </c>
      <c r="B45" s="4">
        <v>-1000</v>
      </c>
      <c r="C45" s="4">
        <v>23000</v>
      </c>
      <c r="D45" s="4">
        <v>2800</v>
      </c>
      <c r="E45" s="4">
        <v>0</v>
      </c>
      <c r="F45" s="4">
        <v>3600</v>
      </c>
      <c r="G45" s="4">
        <v>26800</v>
      </c>
      <c r="H45" s="4">
        <f t="shared" si="3"/>
        <v>-3600</v>
      </c>
    </row>
    <row r="46" spans="1:8">
      <c r="A46" s="3" t="s">
        <v>51</v>
      </c>
      <c r="B46" s="4">
        <v>-500</v>
      </c>
      <c r="C46" s="4">
        <v>21000</v>
      </c>
      <c r="D46" s="4">
        <v>600</v>
      </c>
      <c r="E46" s="4">
        <v>0</v>
      </c>
      <c r="F46" s="4">
        <v>600</v>
      </c>
      <c r="G46" s="4">
        <v>22100</v>
      </c>
      <c r="H46" s="4">
        <f t="shared" si="3"/>
        <v>-600</v>
      </c>
    </row>
    <row r="47" spans="1:8">
      <c r="A47" s="3" t="s">
        <v>52</v>
      </c>
      <c r="B47" s="4">
        <v>300</v>
      </c>
      <c r="C47" s="4">
        <v>23000</v>
      </c>
      <c r="D47" s="4">
        <v>4600</v>
      </c>
      <c r="E47" s="4">
        <v>0</v>
      </c>
      <c r="F47" s="4">
        <v>0</v>
      </c>
      <c r="G47" s="4">
        <v>27000</v>
      </c>
      <c r="H47" s="4">
        <f t="shared" si="3"/>
        <v>-300</v>
      </c>
    </row>
    <row r="48" spans="1:8">
      <c r="A48" s="3" t="s">
        <v>53</v>
      </c>
      <c r="B48" s="4">
        <v>-700</v>
      </c>
      <c r="C48" s="4">
        <v>23000</v>
      </c>
      <c r="D48" s="4">
        <v>3800</v>
      </c>
      <c r="E48" s="4">
        <v>0</v>
      </c>
      <c r="F48" s="4">
        <v>0</v>
      </c>
      <c r="G48" s="4">
        <v>28200</v>
      </c>
      <c r="H48" s="4">
        <f t="shared" si="3"/>
        <v>700</v>
      </c>
    </row>
    <row r="49" spans="1:8">
      <c r="A49" s="3" t="s">
        <v>54</v>
      </c>
      <c r="B49" s="4">
        <v>100</v>
      </c>
      <c r="C49" s="4">
        <v>23000</v>
      </c>
      <c r="D49" s="4">
        <v>1100</v>
      </c>
      <c r="E49" s="4">
        <v>0</v>
      </c>
      <c r="F49" s="4">
        <v>0</v>
      </c>
      <c r="G49" s="4">
        <v>24000</v>
      </c>
      <c r="H49" s="4">
        <f t="shared" si="3"/>
        <v>0</v>
      </c>
    </row>
    <row r="50" spans="1:8">
      <c r="A50" s="3" t="s">
        <v>55</v>
      </c>
      <c r="B50" s="4">
        <v>1700</v>
      </c>
      <c r="C50" s="4">
        <v>23000</v>
      </c>
      <c r="D50" s="4">
        <v>3400</v>
      </c>
      <c r="E50" s="4">
        <v>0</v>
      </c>
      <c r="F50" s="4">
        <v>3600</v>
      </c>
      <c r="G50" s="4">
        <v>24200</v>
      </c>
      <c r="H50" s="4">
        <f t="shared" si="3"/>
        <v>-4100</v>
      </c>
    </row>
    <row r="51" spans="1:8">
      <c r="A51" s="3" t="s">
        <v>56</v>
      </c>
      <c r="B51" s="4">
        <v>1100</v>
      </c>
      <c r="C51" s="4">
        <v>23000</v>
      </c>
      <c r="D51" s="4">
        <v>3900</v>
      </c>
      <c r="E51" s="4">
        <v>300</v>
      </c>
      <c r="F51" s="4">
        <v>0</v>
      </c>
      <c r="G51" s="4">
        <v>27000</v>
      </c>
      <c r="H51" s="4">
        <f t="shared" si="3"/>
        <v>900</v>
      </c>
    </row>
    <row r="52" spans="1:8">
      <c r="A52" s="3" t="s">
        <v>57</v>
      </c>
      <c r="B52" s="4">
        <v>-1000</v>
      </c>
      <c r="C52" s="4">
        <v>23000</v>
      </c>
      <c r="D52" s="4">
        <v>1500</v>
      </c>
      <c r="E52" s="4">
        <v>0</v>
      </c>
      <c r="F52" s="4">
        <v>600</v>
      </c>
      <c r="G52" s="4">
        <v>27000</v>
      </c>
      <c r="H52" s="4">
        <f t="shared" si="3"/>
        <v>900</v>
      </c>
    </row>
    <row r="53" spans="1:8">
      <c r="A53" s="3" t="s">
        <v>58</v>
      </c>
      <c r="B53" s="4">
        <v>0</v>
      </c>
      <c r="C53" s="4">
        <v>23000</v>
      </c>
      <c r="D53" s="4">
        <v>500</v>
      </c>
      <c r="E53" s="4">
        <v>0</v>
      </c>
      <c r="F53" s="4">
        <v>0</v>
      </c>
      <c r="G53" s="4">
        <v>24000</v>
      </c>
      <c r="H53" s="4">
        <f t="shared" si="3"/>
        <v>500</v>
      </c>
    </row>
    <row r="54" spans="1:8">
      <c r="A54" s="3" t="s">
        <v>59</v>
      </c>
      <c r="B54" s="4">
        <v>0</v>
      </c>
      <c r="C54" s="4">
        <v>23000</v>
      </c>
      <c r="D54" s="4">
        <v>0</v>
      </c>
      <c r="E54" s="4">
        <v>0</v>
      </c>
      <c r="F54" s="4">
        <v>0</v>
      </c>
      <c r="G54" s="4">
        <v>23000</v>
      </c>
      <c r="H54" s="4">
        <f t="shared" si="3"/>
        <v>0</v>
      </c>
    </row>
    <row r="55" spans="1:8">
      <c r="A55" s="3" t="s">
        <v>60</v>
      </c>
      <c r="B55" s="4">
        <v>-300</v>
      </c>
      <c r="C55" s="4">
        <v>23000</v>
      </c>
      <c r="D55" s="4">
        <v>4574.5</v>
      </c>
      <c r="E55" s="4">
        <v>0</v>
      </c>
      <c r="F55" s="4">
        <v>1500</v>
      </c>
      <c r="G55" s="4">
        <v>26580</v>
      </c>
      <c r="H55" s="4">
        <f t="shared" si="3"/>
        <v>-2794.5</v>
      </c>
    </row>
  </sheetData>
  <mergeCells count="4">
    <mergeCell ref="A2:H2"/>
    <mergeCell ref="A15:H15"/>
    <mergeCell ref="A28:H28"/>
    <mergeCell ref="A42:H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Johnson</dc:creator>
  <cp:lastModifiedBy>Michael Johnson</cp:lastModifiedBy>
  <dcterms:created xsi:type="dcterms:W3CDTF">2013-05-13T02:34:43Z</dcterms:created>
  <dcterms:modified xsi:type="dcterms:W3CDTF">2013-05-13T02:35:18Z</dcterms:modified>
</cp:coreProperties>
</file>